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Calculato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10">
    <font>
      <name val="Calibri"/>
      <family val="2"/>
      <color theme="1"/>
      <sz val="11"/>
      <scheme val="minor"/>
    </font>
    <font>
      <name val="Calibri"/>
      <b val="1"/>
      <color rgb="000A2647"/>
      <sz val="14"/>
    </font>
    <font>
      <name val="Calibri"/>
      <color rgb="00000000"/>
      <sz val="11"/>
    </font>
    <font>
      <name val="Calibri"/>
      <b val="1"/>
      <color rgb="000A2647"/>
      <sz val="16"/>
    </font>
    <font>
      <name val="Calibri"/>
    </font>
    <font>
      <name val="Calibri"/>
      <color rgb="001F4FBF"/>
    </font>
    <font>
      <name val="Calibri"/>
      <b val="1"/>
      <color rgb="00FFFFFF"/>
    </font>
    <font>
      <name val="Calibri"/>
      <b val="1"/>
      <color rgb="000A2647"/>
    </font>
    <font>
      <name val="Calibri"/>
      <b val="1"/>
    </font>
    <font>
      <name val="Calibri"/>
      <i val="1"/>
      <sz val="10"/>
    </font>
  </fonts>
  <fills count="5">
    <fill>
      <patternFill/>
    </fill>
    <fill>
      <patternFill patternType="gray125"/>
    </fill>
    <fill>
      <patternFill patternType="solid">
        <fgColor rgb="00E6F0FF"/>
      </patternFill>
    </fill>
    <fill>
      <patternFill patternType="solid">
        <fgColor rgb="000A2647"/>
      </patternFill>
    </fill>
    <fill>
      <patternFill patternType="solid">
        <fgColor rgb="00DCE7F2"/>
      </patternFill>
    </fill>
  </fills>
  <borders count="2">
    <border>
      <left/>
      <right/>
      <top/>
      <bottom/>
      <diagonal/>
    </border>
    <border>
      <left style="thin">
        <color rgb="00C9D3DF"/>
      </left>
      <right style="thin">
        <color rgb="00C9D3DF"/>
      </right>
      <top style="thin">
        <color rgb="00C9D3DF"/>
      </top>
      <bottom style="thin">
        <color rgb="00C9D3D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9" fontId="5" fillId="2" borderId="1" pivotButton="0" quotePrefix="0" xfId="0"/>
    <xf numFmtId="3" fontId="5" fillId="2" borderId="1" pivotButton="0" quotePrefix="0" xfId="0"/>
    <xf numFmtId="0" fontId="6" fillId="3" borderId="1" applyAlignment="1" pivotButton="0" quotePrefix="0" xfId="0">
      <alignment horizontal="center" vertical="center" wrapText="1"/>
    </xf>
    <xf numFmtId="0" fontId="5" fillId="2" borderId="1" pivotButton="0" quotePrefix="0" xfId="0"/>
    <xf numFmtId="164" fontId="0" fillId="0" borderId="1" pivotButton="0" quotePrefix="0" xfId="0"/>
    <xf numFmtId="164" fontId="5" fillId="2" borderId="1" pivotButton="0" quotePrefix="0" xfId="0"/>
    <xf numFmtId="165" fontId="0" fillId="0" borderId="1" pivotButton="0" quotePrefix="0" xfId="0"/>
    <xf numFmtId="0" fontId="0" fillId="0" borderId="1" pivotButton="0" quotePrefix="0" xfId="0"/>
    <xf numFmtId="0" fontId="7" fillId="0" borderId="0" pivotButton="0" quotePrefix="0" xfId="0"/>
    <xf numFmtId="0" fontId="8" fillId="0" borderId="0" pivotButton="0" quotePrefix="0" xfId="0"/>
    <xf numFmtId="164" fontId="0" fillId="4" borderId="1" pivotButton="0" quotePrefix="0" xfId="0"/>
    <xf numFmtId="165" fontId="0" fillId="4" borderId="1" pivotButton="0" quotePrefix="0" xfId="0"/>
    <xf numFmtId="3" fontId="0" fillId="4" borderId="1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Employee Utilization Rate Calculator</t>
        </is>
      </c>
    </row>
    <row r="2">
      <c r="A2" s="2" t="inlineStr"/>
    </row>
    <row r="3">
      <c r="A3" s="2" t="inlineStr">
        <is>
          <t>1. Open the 'Calculator' sheet and fill the blue cells.</t>
        </is>
      </c>
    </row>
    <row r="4">
      <c r="A4" s="2" t="inlineStr">
        <is>
          <t>2. Set your target utilization %, the high-utilization warning % and your billing rate per hour.</t>
        </is>
      </c>
    </row>
    <row r="5">
      <c r="A5" s="2" t="inlineStr">
        <is>
          <t>3. For each person enter working days, hours per day, public holidays (days), leave (days) and billable hours. Optionally add other productive (non-billable) hours.</t>
        </is>
      </c>
    </row>
    <row r="6">
      <c r="A6" s="2" t="inlineStr">
        <is>
          <t>4. The sheet works out available hours, billable utilization, total utilization and a status.</t>
        </is>
      </c>
    </row>
    <row r="7">
      <c r="A7" s="2" t="inlineStr">
        <is>
          <t>5. The summary row shows the team rate and the revenue gap against your target.</t>
        </is>
      </c>
    </row>
    <row r="8">
      <c r="A8" s="2" t="inlineStr"/>
    </row>
    <row r="9">
      <c r="A9" s="2" t="inlineStr">
        <is>
          <t>Formula: billable utilization = billable hours / available hours; available hours = (working days - holidays - leave) x hours per day.</t>
        </is>
      </c>
    </row>
    <row r="10">
      <c r="A10" s="2" t="inlineStr">
        <is>
          <t>Targets vary by role and industry. The 75% and 85% defaults are placeholders, not recommendations. Set your own.</t>
        </is>
      </c>
    </row>
    <row r="11">
      <c r="A11" s="2" t="inlineStr">
        <is>
          <t>Planning aid only.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7"/>
  <sheetViews>
    <sheetView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4" customWidth="1" min="2" max="2"/>
    <col width="12" customWidth="1" min="3" max="3"/>
    <col width="12" customWidth="1" min="4" max="4"/>
    <col width="12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22" customWidth="1" min="11" max="11"/>
  </cols>
  <sheetData>
    <row r="1">
      <c r="A1" s="3" t="inlineStr">
        <is>
          <t>Employee Utilization Rate Calculator</t>
        </is>
      </c>
    </row>
    <row r="3">
      <c r="A3" s="4" t="inlineStr">
        <is>
          <t>Target utilization %</t>
        </is>
      </c>
      <c r="B3" s="5" t="n">
        <v>0.75</v>
      </c>
    </row>
    <row r="4">
      <c r="A4" s="4" t="inlineStr">
        <is>
          <t>High-utilization warning %</t>
        </is>
      </c>
      <c r="B4" s="5" t="n">
        <v>0.85</v>
      </c>
    </row>
    <row r="5">
      <c r="A5" s="4" t="inlineStr">
        <is>
          <t>Billing rate per hour (₹)</t>
        </is>
      </c>
      <c r="B5" s="6" t="n">
        <v>1000</v>
      </c>
    </row>
    <row r="7" ht="34" customHeight="1">
      <c r="A7" s="7" t="inlineStr">
        <is>
          <t>Employee</t>
        </is>
      </c>
      <c r="B7" s="7" t="inlineStr">
        <is>
          <t>Working days in period</t>
        </is>
      </c>
      <c r="C7" s="7" t="inlineStr">
        <is>
          <t>Hours per day</t>
        </is>
      </c>
      <c r="D7" s="7" t="inlineStr">
        <is>
          <t>Holidays (days)</t>
        </is>
      </c>
      <c r="E7" s="7" t="inlineStr">
        <is>
          <t>Leave (days)</t>
        </is>
      </c>
      <c r="F7" s="7" t="inlineStr">
        <is>
          <t>Available hours</t>
        </is>
      </c>
      <c r="G7" s="7" t="inlineStr">
        <is>
          <t>Billable hours</t>
        </is>
      </c>
      <c r="H7" s="7" t="inlineStr">
        <is>
          <t>Other productive hours</t>
        </is>
      </c>
      <c r="I7" s="7" t="inlineStr">
        <is>
          <t>Billable utilization</t>
        </is>
      </c>
      <c r="J7" s="7" t="inlineStr">
        <is>
          <t>Total utilization</t>
        </is>
      </c>
      <c r="K7" s="7" t="inlineStr">
        <is>
          <t>Status</t>
        </is>
      </c>
    </row>
    <row r="8">
      <c r="A8" s="8" t="inlineStr">
        <is>
          <t>Employee 1</t>
        </is>
      </c>
      <c r="B8" s="8" t="n">
        <v>22</v>
      </c>
      <c r="C8" s="8" t="n">
        <v>8</v>
      </c>
      <c r="D8" s="8" t="n">
        <v>1</v>
      </c>
      <c r="E8" s="8" t="n">
        <v>2</v>
      </c>
      <c r="F8" s="9">
        <f>IF(B8="","",MAX(0,(B8-N(D8)-N(E8))*C8))</f>
        <v/>
      </c>
      <c r="G8" s="10" t="n">
        <v>110</v>
      </c>
      <c r="H8" s="10" t="n">
        <v>10</v>
      </c>
      <c r="I8" s="11">
        <f>IF(OR(B8="",F8=0),"",N(G8)/F8)</f>
        <v/>
      </c>
      <c r="J8" s="11">
        <f>IF(OR(B8="",F8=0),"",(N(G8)+N(H8))/F8)</f>
        <v/>
      </c>
      <c r="K8" s="12">
        <f>IF(I8="","",IF(I8&gt;$B$4,"Above warning level",IF(I8&gt;=$B$3,"On or above target","Below target")))</f>
        <v/>
      </c>
    </row>
    <row r="9">
      <c r="A9" s="8" t="inlineStr">
        <is>
          <t>Employee 2</t>
        </is>
      </c>
      <c r="B9" s="8" t="n">
        <v>22</v>
      </c>
      <c r="C9" s="8" t="n">
        <v>8</v>
      </c>
      <c r="D9" s="8" t="n">
        <v>1</v>
      </c>
      <c r="E9" s="8" t="n">
        <v>0</v>
      </c>
      <c r="F9" s="9">
        <f>IF(B9="","",MAX(0,(B9-N(D9)-N(E9))*C9))</f>
        <v/>
      </c>
      <c r="G9" s="10" t="n">
        <v>120</v>
      </c>
      <c r="H9" s="10" t="n">
        <v>15</v>
      </c>
      <c r="I9" s="11">
        <f>IF(OR(B9="",F9=0),"",N(G9)/F9)</f>
        <v/>
      </c>
      <c r="J9" s="11">
        <f>IF(OR(B9="",F9=0),"",(N(G9)+N(H9))/F9)</f>
        <v/>
      </c>
      <c r="K9" s="12">
        <f>IF(I9="","",IF(I9&gt;$B$4,"Above warning level",IF(I9&gt;=$B$3,"On or above target","Below target")))</f>
        <v/>
      </c>
    </row>
    <row r="10">
      <c r="A10" s="8" t="inlineStr">
        <is>
          <t>Employee 3</t>
        </is>
      </c>
      <c r="B10" s="8" t="n">
        <v>22</v>
      </c>
      <c r="C10" s="8" t="n">
        <v>8</v>
      </c>
      <c r="D10" s="8" t="n">
        <v>1</v>
      </c>
      <c r="E10" s="8" t="n">
        <v>5</v>
      </c>
      <c r="F10" s="9">
        <f>IF(B10="","",MAX(0,(B10-N(D10)-N(E10))*C10))</f>
        <v/>
      </c>
      <c r="G10" s="10" t="n">
        <v>60</v>
      </c>
      <c r="H10" s="10" t="n">
        <v>20</v>
      </c>
      <c r="I10" s="11">
        <f>IF(OR(B10="",F10=0),"",N(G10)/F10)</f>
        <v/>
      </c>
      <c r="J10" s="11">
        <f>IF(OR(B10="",F10=0),"",(N(G10)+N(H10))/F10)</f>
        <v/>
      </c>
      <c r="K10" s="12">
        <f>IF(I10="","",IF(I10&gt;$B$4,"Above warning level",IF(I10&gt;=$B$3,"On or above target","Below target")))</f>
        <v/>
      </c>
    </row>
    <row r="11">
      <c r="A11" s="8" t="n"/>
      <c r="B11" s="8" t="n"/>
      <c r="C11" s="8" t="n"/>
      <c r="D11" s="8" t="n"/>
      <c r="E11" s="8" t="n"/>
      <c r="F11" s="9">
        <f>IF(B11="","",MAX(0,(B11-N(D11)-N(E11))*C11))</f>
        <v/>
      </c>
      <c r="G11" s="10" t="n"/>
      <c r="H11" s="10" t="n"/>
      <c r="I11" s="11">
        <f>IF(OR(B11="",F11=0),"",N(G11)/F11)</f>
        <v/>
      </c>
      <c r="J11" s="11">
        <f>IF(OR(B11="",F11=0),"",(N(G11)+N(H11))/F11)</f>
        <v/>
      </c>
      <c r="K11" s="12">
        <f>IF(I11="","",IF(I11&gt;$B$4,"Above warning level",IF(I11&gt;=$B$3,"On or above target","Below target")))</f>
        <v/>
      </c>
    </row>
    <row r="12">
      <c r="A12" s="8" t="n"/>
      <c r="B12" s="8" t="n"/>
      <c r="C12" s="8" t="n"/>
      <c r="D12" s="8" t="n"/>
      <c r="E12" s="8" t="n"/>
      <c r="F12" s="9">
        <f>IF(B12="","",MAX(0,(B12-N(D12)-N(E12))*C12))</f>
        <v/>
      </c>
      <c r="G12" s="10" t="n"/>
      <c r="H12" s="10" t="n"/>
      <c r="I12" s="11">
        <f>IF(OR(B12="",F12=0),"",N(G12)/F12)</f>
        <v/>
      </c>
      <c r="J12" s="11">
        <f>IF(OR(B12="",F12=0),"",(N(G12)+N(H12))/F12)</f>
        <v/>
      </c>
      <c r="K12" s="12">
        <f>IF(I12="","",IF(I12&gt;$B$4,"Above warning level",IF(I12&gt;=$B$3,"On or above target","Below target")))</f>
        <v/>
      </c>
    </row>
    <row r="13">
      <c r="A13" s="8" t="n"/>
      <c r="B13" s="8" t="n"/>
      <c r="C13" s="8" t="n"/>
      <c r="D13" s="8" t="n"/>
      <c r="E13" s="8" t="n"/>
      <c r="F13" s="9">
        <f>IF(B13="","",MAX(0,(B13-N(D13)-N(E13))*C13))</f>
        <v/>
      </c>
      <c r="G13" s="10" t="n"/>
      <c r="H13" s="10" t="n"/>
      <c r="I13" s="11">
        <f>IF(OR(B13="",F13=0),"",N(G13)/F13)</f>
        <v/>
      </c>
      <c r="J13" s="11">
        <f>IF(OR(B13="",F13=0),"",(N(G13)+N(H13))/F13)</f>
        <v/>
      </c>
      <c r="K13" s="12">
        <f>IF(I13="","",IF(I13&gt;$B$4,"Above warning level",IF(I13&gt;=$B$3,"On or above target","Below target")))</f>
        <v/>
      </c>
    </row>
    <row r="14">
      <c r="A14" s="8" t="n"/>
      <c r="B14" s="8" t="n"/>
      <c r="C14" s="8" t="n"/>
      <c r="D14" s="8" t="n"/>
      <c r="E14" s="8" t="n"/>
      <c r="F14" s="9">
        <f>IF(B14="","",MAX(0,(B14-N(D14)-N(E14))*C14))</f>
        <v/>
      </c>
      <c r="G14" s="10" t="n"/>
      <c r="H14" s="10" t="n"/>
      <c r="I14" s="11">
        <f>IF(OR(B14="",F14=0),"",N(G14)/F14)</f>
        <v/>
      </c>
      <c r="J14" s="11">
        <f>IF(OR(B14="",F14=0),"",(N(G14)+N(H14))/F14)</f>
        <v/>
      </c>
      <c r="K14" s="12">
        <f>IF(I14="","",IF(I14&gt;$B$4,"Above warning level",IF(I14&gt;=$B$3,"On or above target","Below target")))</f>
        <v/>
      </c>
    </row>
    <row r="15">
      <c r="A15" s="8" t="n"/>
      <c r="B15" s="8" t="n"/>
      <c r="C15" s="8" t="n"/>
      <c r="D15" s="8" t="n"/>
      <c r="E15" s="8" t="n"/>
      <c r="F15" s="9">
        <f>IF(B15="","",MAX(0,(B15-N(D15)-N(E15))*C15))</f>
        <v/>
      </c>
      <c r="G15" s="10" t="n"/>
      <c r="H15" s="10" t="n"/>
      <c r="I15" s="11">
        <f>IF(OR(B15="",F15=0),"",N(G15)/F15)</f>
        <v/>
      </c>
      <c r="J15" s="11">
        <f>IF(OR(B15="",F15=0),"",(N(G15)+N(H15))/F15)</f>
        <v/>
      </c>
      <c r="K15" s="12">
        <f>IF(I15="","",IF(I15&gt;$B$4,"Above warning level",IF(I15&gt;=$B$3,"On or above target","Below target")))</f>
        <v/>
      </c>
    </row>
    <row r="16">
      <c r="A16" s="8" t="n"/>
      <c r="B16" s="8" t="n"/>
      <c r="C16" s="8" t="n"/>
      <c r="D16" s="8" t="n"/>
      <c r="E16" s="8" t="n"/>
      <c r="F16" s="9">
        <f>IF(B16="","",MAX(0,(B16-N(D16)-N(E16))*C16))</f>
        <v/>
      </c>
      <c r="G16" s="10" t="n"/>
      <c r="H16" s="10" t="n"/>
      <c r="I16" s="11">
        <f>IF(OR(B16="",F16=0),"",N(G16)/F16)</f>
        <v/>
      </c>
      <c r="J16" s="11">
        <f>IF(OR(B16="",F16=0),"",(N(G16)+N(H16))/F16)</f>
        <v/>
      </c>
      <c r="K16" s="12">
        <f>IF(I16="","",IF(I16&gt;$B$4,"Above warning level",IF(I16&gt;=$B$3,"On or above target","Below target")))</f>
        <v/>
      </c>
    </row>
    <row r="17">
      <c r="A17" s="8" t="n"/>
      <c r="B17" s="8" t="n"/>
      <c r="C17" s="8" t="n"/>
      <c r="D17" s="8" t="n"/>
      <c r="E17" s="8" t="n"/>
      <c r="F17" s="9">
        <f>IF(B17="","",MAX(0,(B17-N(D17)-N(E17))*C17))</f>
        <v/>
      </c>
      <c r="G17" s="10" t="n"/>
      <c r="H17" s="10" t="n"/>
      <c r="I17" s="11">
        <f>IF(OR(B17="",F17=0),"",N(G17)/F17)</f>
        <v/>
      </c>
      <c r="J17" s="11">
        <f>IF(OR(B17="",F17=0),"",(N(G17)+N(H17))/F17)</f>
        <v/>
      </c>
      <c r="K17" s="12">
        <f>IF(I17="","",IF(I17&gt;$B$4,"Above warning level",IF(I17&gt;=$B$3,"On or above target","Below target")))</f>
        <v/>
      </c>
    </row>
    <row r="18">
      <c r="A18" s="8" t="n"/>
      <c r="B18" s="8" t="n"/>
      <c r="C18" s="8" t="n"/>
      <c r="D18" s="8" t="n"/>
      <c r="E18" s="8" t="n"/>
      <c r="F18" s="9">
        <f>IF(B18="","",MAX(0,(B18-N(D18)-N(E18))*C18))</f>
        <v/>
      </c>
      <c r="G18" s="10" t="n"/>
      <c r="H18" s="10" t="n"/>
      <c r="I18" s="11">
        <f>IF(OR(B18="",F18=0),"",N(G18)/F18)</f>
        <v/>
      </c>
      <c r="J18" s="11">
        <f>IF(OR(B18="",F18=0),"",(N(G18)+N(H18))/F18)</f>
        <v/>
      </c>
      <c r="K18" s="12">
        <f>IF(I18="","",IF(I18&gt;$B$4,"Above warning level",IF(I18&gt;=$B$3,"On or above target","Below target")))</f>
        <v/>
      </c>
    </row>
    <row r="19">
      <c r="A19" s="8" t="n"/>
      <c r="B19" s="8" t="n"/>
      <c r="C19" s="8" t="n"/>
      <c r="D19" s="8" t="n"/>
      <c r="E19" s="8" t="n"/>
      <c r="F19" s="9">
        <f>IF(B19="","",MAX(0,(B19-N(D19)-N(E19))*C19))</f>
        <v/>
      </c>
      <c r="G19" s="10" t="n"/>
      <c r="H19" s="10" t="n"/>
      <c r="I19" s="11">
        <f>IF(OR(B19="",F19=0),"",N(G19)/F19)</f>
        <v/>
      </c>
      <c r="J19" s="11">
        <f>IF(OR(B19="",F19=0),"",(N(G19)+N(H19))/F19)</f>
        <v/>
      </c>
      <c r="K19" s="12">
        <f>IF(I19="","",IF(I19&gt;$B$4,"Above warning level",IF(I19&gt;=$B$3,"On or above target","Below target")))</f>
        <v/>
      </c>
    </row>
    <row r="20">
      <c r="A20" s="8" t="n"/>
      <c r="B20" s="8" t="n"/>
      <c r="C20" s="8" t="n"/>
      <c r="D20" s="8" t="n"/>
      <c r="E20" s="8" t="n"/>
      <c r="F20" s="9">
        <f>IF(B20="","",MAX(0,(B20-N(D20)-N(E20))*C20))</f>
        <v/>
      </c>
      <c r="G20" s="10" t="n"/>
      <c r="H20" s="10" t="n"/>
      <c r="I20" s="11">
        <f>IF(OR(B20="",F20=0),"",N(G20)/F20)</f>
        <v/>
      </c>
      <c r="J20" s="11">
        <f>IF(OR(B20="",F20=0),"",(N(G20)+N(H20))/F20)</f>
        <v/>
      </c>
      <c r="K20" s="12">
        <f>IF(I20="","",IF(I20&gt;$B$4,"Above warning level",IF(I20&gt;=$B$3,"On or above target","Below target")))</f>
        <v/>
      </c>
    </row>
    <row r="21">
      <c r="A21" s="8" t="n"/>
      <c r="B21" s="8" t="n"/>
      <c r="C21" s="8" t="n"/>
      <c r="D21" s="8" t="n"/>
      <c r="E21" s="8" t="n"/>
      <c r="F21" s="9">
        <f>IF(B21="","",MAX(0,(B21-N(D21)-N(E21))*C21))</f>
        <v/>
      </c>
      <c r="G21" s="10" t="n"/>
      <c r="H21" s="10" t="n"/>
      <c r="I21" s="11">
        <f>IF(OR(B21="",F21=0),"",N(G21)/F21)</f>
        <v/>
      </c>
      <c r="J21" s="11">
        <f>IF(OR(B21="",F21=0),"",(N(G21)+N(H21))/F21)</f>
        <v/>
      </c>
      <c r="K21" s="12">
        <f>IF(I21="","",IF(I21&gt;$B$4,"Above warning level",IF(I21&gt;=$B$3,"On or above target","Below target")))</f>
        <v/>
      </c>
    </row>
    <row r="22">
      <c r="A22" s="8" t="n"/>
      <c r="B22" s="8" t="n"/>
      <c r="C22" s="8" t="n"/>
      <c r="D22" s="8" t="n"/>
      <c r="E22" s="8" t="n"/>
      <c r="F22" s="9">
        <f>IF(B22="","",MAX(0,(B22-N(D22)-N(E22))*C22))</f>
        <v/>
      </c>
      <c r="G22" s="10" t="n"/>
      <c r="H22" s="10" t="n"/>
      <c r="I22" s="11">
        <f>IF(OR(B22="",F22=0),"",N(G22)/F22)</f>
        <v/>
      </c>
      <c r="J22" s="11">
        <f>IF(OR(B22="",F22=0),"",(N(G22)+N(H22))/F22)</f>
        <v/>
      </c>
      <c r="K22" s="12">
        <f>IF(I22="","",IF(I22&gt;$B$4,"Above warning level",IF(I22&gt;=$B$3,"On or above target","Below target")))</f>
        <v/>
      </c>
    </row>
    <row r="23">
      <c r="A23" s="8" t="n"/>
      <c r="B23" s="8" t="n"/>
      <c r="C23" s="8" t="n"/>
      <c r="D23" s="8" t="n"/>
      <c r="E23" s="8" t="n"/>
      <c r="F23" s="9">
        <f>IF(B23="","",MAX(0,(B23-N(D23)-N(E23))*C23))</f>
        <v/>
      </c>
      <c r="G23" s="10" t="n"/>
      <c r="H23" s="10" t="n"/>
      <c r="I23" s="11">
        <f>IF(OR(B23="",F23=0),"",N(G23)/F23)</f>
        <v/>
      </c>
      <c r="J23" s="11">
        <f>IF(OR(B23="",F23=0),"",(N(G23)+N(H23))/F23)</f>
        <v/>
      </c>
      <c r="K23" s="12">
        <f>IF(I23="","",IF(I23&gt;$B$4,"Above warning level",IF(I23&gt;=$B$3,"On or above target","Below target")))</f>
        <v/>
      </c>
    </row>
    <row r="24">
      <c r="A24" s="8" t="n"/>
      <c r="B24" s="8" t="n"/>
      <c r="C24" s="8" t="n"/>
      <c r="D24" s="8" t="n"/>
      <c r="E24" s="8" t="n"/>
      <c r="F24" s="9">
        <f>IF(B24="","",MAX(0,(B24-N(D24)-N(E24))*C24))</f>
        <v/>
      </c>
      <c r="G24" s="10" t="n"/>
      <c r="H24" s="10" t="n"/>
      <c r="I24" s="11">
        <f>IF(OR(B24="",F24=0),"",N(G24)/F24)</f>
        <v/>
      </c>
      <c r="J24" s="11">
        <f>IF(OR(B24="",F24=0),"",(N(G24)+N(H24))/F24)</f>
        <v/>
      </c>
      <c r="K24" s="12">
        <f>IF(I24="","",IF(I24&gt;$B$4,"Above warning level",IF(I24&gt;=$B$3,"On or above target","Below target")))</f>
        <v/>
      </c>
    </row>
    <row r="25">
      <c r="A25" s="8" t="n"/>
      <c r="B25" s="8" t="n"/>
      <c r="C25" s="8" t="n"/>
      <c r="D25" s="8" t="n"/>
      <c r="E25" s="8" t="n"/>
      <c r="F25" s="9">
        <f>IF(B25="","",MAX(0,(B25-N(D25)-N(E25))*C25))</f>
        <v/>
      </c>
      <c r="G25" s="10" t="n"/>
      <c r="H25" s="10" t="n"/>
      <c r="I25" s="11">
        <f>IF(OR(B25="",F25=0),"",N(G25)/F25)</f>
        <v/>
      </c>
      <c r="J25" s="11">
        <f>IF(OR(B25="",F25=0),"",(N(G25)+N(H25))/F25)</f>
        <v/>
      </c>
      <c r="K25" s="12">
        <f>IF(I25="","",IF(I25&gt;$B$4,"Above warning level",IF(I25&gt;=$B$3,"On or above target","Below target")))</f>
        <v/>
      </c>
    </row>
    <row r="26">
      <c r="A26" s="8" t="n"/>
      <c r="B26" s="8" t="n"/>
      <c r="C26" s="8" t="n"/>
      <c r="D26" s="8" t="n"/>
      <c r="E26" s="8" t="n"/>
      <c r="F26" s="9">
        <f>IF(B26="","",MAX(0,(B26-N(D26)-N(E26))*C26))</f>
        <v/>
      </c>
      <c r="G26" s="10" t="n"/>
      <c r="H26" s="10" t="n"/>
      <c r="I26" s="11">
        <f>IF(OR(B26="",F26=0),"",N(G26)/F26)</f>
        <v/>
      </c>
      <c r="J26" s="11">
        <f>IF(OR(B26="",F26=0),"",(N(G26)+N(H26))/F26)</f>
        <v/>
      </c>
      <c r="K26" s="12">
        <f>IF(I26="","",IF(I26&gt;$B$4,"Above warning level",IF(I26&gt;=$B$3,"On or above target","Below target")))</f>
        <v/>
      </c>
    </row>
    <row r="27">
      <c r="A27" s="8" t="n"/>
      <c r="B27" s="8" t="n"/>
      <c r="C27" s="8" t="n"/>
      <c r="D27" s="8" t="n"/>
      <c r="E27" s="8" t="n"/>
      <c r="F27" s="9">
        <f>IF(B27="","",MAX(0,(B27-N(D27)-N(E27))*C27))</f>
        <v/>
      </c>
      <c r="G27" s="10" t="n"/>
      <c r="H27" s="10" t="n"/>
      <c r="I27" s="11">
        <f>IF(OR(B27="",F27=0),"",N(G27)/F27)</f>
        <v/>
      </c>
      <c r="J27" s="11">
        <f>IF(OR(B27="",F27=0),"",(N(G27)+N(H27))/F27)</f>
        <v/>
      </c>
      <c r="K27" s="12">
        <f>IF(I27="","",IF(I27&gt;$B$4,"Above warning level",IF(I27&gt;=$B$3,"On or above target","Below target")))</f>
        <v/>
      </c>
    </row>
    <row r="29">
      <c r="A29" s="13" t="inlineStr">
        <is>
          <t>Team summary</t>
        </is>
      </c>
    </row>
    <row r="30">
      <c r="A30" s="14" t="inlineStr">
        <is>
          <t>Total available hours</t>
        </is>
      </c>
      <c r="B30" s="15">
        <f>SUM(F8:F27)</f>
        <v/>
      </c>
    </row>
    <row r="31">
      <c r="A31" s="14" t="inlineStr">
        <is>
          <t>Total billable hours</t>
        </is>
      </c>
      <c r="B31" s="15">
        <f>SUM(G8:G27)</f>
        <v/>
      </c>
    </row>
    <row r="32">
      <c r="A32" s="14" t="inlineStr">
        <is>
          <t>Team billable utilization</t>
        </is>
      </c>
      <c r="B32" s="16">
        <f>IF(B30=0,"",B31/B30)</f>
        <v/>
      </c>
    </row>
    <row r="33">
      <c r="A33" s="14" t="inlineStr">
        <is>
          <t>Billable hours at target</t>
        </is>
      </c>
      <c r="B33" s="15">
        <f>B30*B3</f>
        <v/>
      </c>
    </row>
    <row r="34">
      <c r="A34" s="14" t="inlineStr">
        <is>
          <t>Hours gap to target (negative = above target)</t>
        </is>
      </c>
      <c r="B34" s="15">
        <f>B33-B31</f>
        <v/>
      </c>
    </row>
    <row r="35">
      <c r="A35" s="14" t="inlineStr">
        <is>
          <t>Revenue gap per period (₹)</t>
        </is>
      </c>
      <c r="B35" s="17">
        <f>B34*B5</f>
        <v/>
      </c>
    </row>
    <row r="37">
      <c r="A37" s="18" t="inlineStr">
        <is>
          <t>Planning aid only. Targets vary by role and industry; check benchmarks before relying on them.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2026-11-04T08:47:19Z</dcterms:created>
  <dcterms:modified xmlns:dcterms="http://purl.org/dc/terms/" xmlns:xsi="http://www.w3.org/2001/XMLSchema-instance" xsi:type="dcterms:W3CDTF">2026-11-04T08:47:19Z</dcterms:modified>
</cp:coreProperties>
</file>